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<sst xmlns="http://schemas.openxmlformats.org/spreadsheetml/2006/main" count="89" uniqueCount="56">
  <si>
    <t>Roofing invoice</t>
  </si>
  <si>
    <t>Fictional teaching example. Amounts in USD.</t>
  </si>
  <si>
    <t>From</t>
  </si>
  <si>
    <t>Roofing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</si>
  <si>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</si>
  <si>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</si>
  <si>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</si>
  <si>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</si>
  <si>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</si>
  <si>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</si>
  <si>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</si>
  <si>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</si>
  <si>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or company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</si>
  <si>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</si>
  <si>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</si>
  <si>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</si>
  <si>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</si>
  <si>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</si>
  <si>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</si>
  <si>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</si>
  <si>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</si>
  <si>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</si>
  <si>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</si>
  <si>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</si>
  <si>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</si>
  <si>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</si>
  <si>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</si>
  <si>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</si>
  <si>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Permit</t>
  </si>
  <si>
    <t>Reroofing permit</t>
  </si>
  <si>
    <t>each</t>
  </si>
  <si>
    <t>Labour</t>
  </si>
  <si>
    <t>Tear off existing shingles, one layer</t>
  </si>
  <si>
    <t>squares</t>
  </si>
  <si>
    <t>Materials</t>
  </si>
  <si>
    <t>Architectural shingles</t>
  </si>
  <si>
    <t>Synthetic underlayment and ice-and-water shield</t>
  </si>
  <si>
    <t>lot</t>
  </si>
  <si>
    <t>Install shingles, flashing and ridge vent</t>
  </si>
  <si>
    <t>Disposal</t>
  </si>
  <si>
    <t>Dumpster and debris haul-away</t>
  </si>
  <si>
    <t>load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</si>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</sst>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250</v>
      </c>
      <c r="F14" s="8">
        <f>IF(COUNT(C14,E14)&lt;2,"",ROUND(C14*E14,2))</f>
        <v>250</v>
      </c>
    </row>
    <row r="15" spans="1:6" x14ac:dyDescent="0.25">
      <c r="A15" s="3" t="s">
        <v>31</v>
      </c>
      <c r="B15" s="3" t="s">
        <v>32</v>
      </c>
      <c r="C15" s="6">
        <v>22</v>
      </c>
      <c r="D15" s="3" t="s">
        <v>33</v>
      </c>
      <c r="E15" s="7">
        <v>75</v>
      </c>
      <c r="F15" s="8">
        <f>IF(COUNT(C15,E15)&lt;2,"",ROUND(C15*E15,2))</f>
        <v>1650</v>
      </c>
    </row>
    <row r="16" spans="1:6" x14ac:dyDescent="0.25">
      <c r="A16" s="3" t="s">
        <v>34</v>
      </c>
      <c r="B16" s="3" t="s">
        <v>35</v>
      </c>
      <c r="C16" s="6">
        <v>22</v>
      </c>
      <c r="D16" s="3" t="s">
        <v>33</v>
      </c>
      <c r="E16" s="7">
        <v>140</v>
      </c>
      <c r="F16" s="8">
        <f>IF(COUNT(C16,E16)&lt;2,"",ROUND(C16*E16,2))</f>
        <v>3080</v>
      </c>
    </row>
    <row r="17" spans="1:6" x14ac:dyDescent="0.25">
      <c r="A17" s="3" t="s">
        <v>34</v>
      </c>
      <c r="B17" s="3" t="s">
        <v>36</v>
      </c>
      <c r="C17" s="6">
        <v>1</v>
      </c>
      <c r="D17" s="3" t="s">
        <v>37</v>
      </c>
      <c r="E17" s="7">
        <v>620</v>
      </c>
      <c r="F17" s="8">
        <f>IF(COUNT(C17,E17)&lt;2,"",ROUND(C17*E17,2))</f>
        <v>620</v>
      </c>
    </row>
    <row r="18" spans="1:6" x14ac:dyDescent="0.25">
      <c r="A18" s="3" t="s">
        <v>31</v>
      </c>
      <c r="B18" s="3" t="s">
        <v>38</v>
      </c>
      <c r="C18" s="6">
        <v>22</v>
      </c>
      <c r="D18" s="3" t="s">
        <v>33</v>
      </c>
      <c r="E18" s="7">
        <v>160</v>
      </c>
      <c r="F18" s="8">
        <f>IF(COUNT(C18,E18)&lt;2,"",ROUND(C18*E18,2))</f>
        <v>3520</v>
      </c>
    </row>
    <row r="19" spans="1:6" x14ac:dyDescent="0.25">
      <c r="A19" s="3" t="s">
        <v>39</v>
      </c>
      <c r="B19" s="3" t="s">
        <v>40</v>
      </c>
      <c r="C19" s="6">
        <v>1</v>
      </c>
      <c r="D19" s="3" t="s">
        <v>41</v>
      </c>
      <c r="E19" s="7">
        <v>450</v>
      </c>
      <c r="F19" s="8">
        <f>IF(COUNT(C19,E19)&lt;2,"",ROUND(C19*E19,2))</f>
        <v>450</v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42</v>
      </c>
      <c r="E30" s="2"/>
      <c r="F30" s="8">
        <f>SUMIF(A14:A28,"Labour",F14:F28)+SUMIF(A14:A28,"Call-out",F14:F28)</f>
        <v>5170</v>
      </c>
    </row>
    <row r="31" spans="1:6" x14ac:dyDescent="0.25">
      <c r="A31" s="2"/>
      <c r="B31" s="2"/>
      <c r="C31" s="2"/>
      <c r="D31" s="2" t="s">
        <v>43</v>
      </c>
      <c r="E31" s="2"/>
      <c r="F31" s="8">
        <f>F32-F30</f>
        <v>4400</v>
      </c>
    </row>
    <row r="32" spans="1:6" x14ac:dyDescent="0.25">
      <c r="A32" s="2"/>
      <c r="B32" s="2"/>
      <c r="C32" s="2"/>
      <c r="D32" s="9" t="s">
        <v>44</v>
      </c>
      <c r="E32" s="2"/>
      <c r="F32" s="10">
        <f>SUM(F14:F28)</f>
        <v>9570</v>
      </c>
    </row>
    <row r="33" spans="1:6" x14ac:dyDescent="0.25">
      <c r="A33" s="2"/>
      <c r="B33" s="2"/>
      <c r="C33" s="2"/>
      <c r="D33" s="2" t="s">
        <v>45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46</v>
      </c>
      <c r="E34" s="2"/>
      <c r="F34" s="10">
        <f>F32+F33</f>
        <v>9570</v>
      </c>
    </row>
    <row r="35" spans="1:6" x14ac:dyDescent="0.25">
      <c r="A35" s="2"/>
      <c r="B35" s="2"/>
      <c r="C35" s="2"/>
      <c r="D35" s="2" t="s">
        <v>47</v>
      </c>
      <c r="E35" s="7">
        <v>3000</v>
      </c>
      <c r="F35" s="8">
        <f>-N(E35)</f>
        <v>-3000</v>
      </c>
    </row>
    <row r="36" spans="1:6" x14ac:dyDescent="0.25">
      <c r="A36" s="2"/>
      <c r="B36" s="2"/>
      <c r="C36" s="2"/>
      <c r="D36" s="2" t="s">
        <v>48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49</v>
      </c>
      <c r="E37" s="2"/>
      <c r="F37" s="10">
        <f>F34+F35+F36</f>
        <v>6570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50</v>
      </c>
      <c r="B39" s="3" t="s">
        <v>51</v>
      </c>
      <c r="C39" s="2"/>
      <c r="D39" s="2"/>
      <c r="E39" s="2"/>
      <c r="F39" s="2"/>
    </row>
    <row r="40" spans="1:6" x14ac:dyDescent="0.25">
      <c r="A40" s="2" t="s">
        <v>52</v>
      </c>
      <c r="B40" s="3" t="s">
        <v>53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54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55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42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43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44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45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46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47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48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49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50</v>
      </c>
      <c r="B39" s="3"/>
      <c r="C39" s="2"/>
      <c r="D39" s="2"/>
      <c r="E39" s="2"/>
      <c r="F39" s="2"/>
    </row>
    <row r="40" spans="1:6" x14ac:dyDescent="0.25">
      <c r="A40" s="2" t="s">
        <v>52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54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Roofing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